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Bevételek" sheetId="1" r:id="rId1"/>
    <sheet name="Kiadáso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<sst xmlns="http://schemas.openxmlformats.org/spreadsheetml/2006/main" count="205" uniqueCount="127">
  <si>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Megnevezés</t>
  </si>
  <si>
    <t xml:space="preserve">Működés </t>
  </si>
  <si>
    <t>Felhalmozás</t>
  </si>
  <si>
    <t>Működés</t>
  </si>
  <si>
    <t>Összes bevétel</t>
  </si>
  <si>
    <t xml:space="preserve">Felhalmozás 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</si>
  <si>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</si>
  <si>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</si>
  <si>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</si>
  <si>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</si>
  <si>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</si>
  <si>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</si>
  <si>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</si>
  <si>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</si>
  <si>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</si>
  <si>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</si>
  <si>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</si>
  <si>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</si>
  <si>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Szociális hozájárulási adó és járulékok</t>
  </si>
  <si>
    <t>Személyi juttatás</t>
  </si>
  <si>
    <t>Felhalmozási kiadások</t>
  </si>
  <si>
    <t>Beruházás</t>
  </si>
  <si>
    <t>Felújítás</t>
  </si>
  <si>
    <t>Egyéb felhalmozási kiadás</t>
  </si>
  <si>
    <t>Összes kiadás</t>
  </si>
  <si>
    <t>Összesen</t>
  </si>
  <si>
    <t>L</t>
  </si>
  <si>
    <t>szennyvízhálózat program</t>
  </si>
  <si>
    <t>ivóvíz program</t>
  </si>
  <si>
    <t>zöldterület kezelés</t>
  </si>
  <si>
    <t>önkormányzati jogalkotás</t>
  </si>
  <si>
    <t>adó, illeték beszedése, kiszabása</t>
  </si>
  <si>
    <t>közvilágítás</t>
  </si>
  <si>
    <t xml:space="preserve">községgazdálkodás </t>
  </si>
  <si>
    <t>ár- és belvízvédekezés</t>
  </si>
  <si>
    <t>óvodai nevelés támogatása</t>
  </si>
  <si>
    <t>Szociál-politikai ellátások</t>
  </si>
  <si>
    <t>Támogatás értékű kiadások</t>
  </si>
  <si>
    <t>településrendezés és fejlesztés</t>
  </si>
  <si>
    <t>Dologi kiadás és egyéb folyó kiadások</t>
  </si>
  <si>
    <t>Sorszám</t>
  </si>
  <si>
    <t>1.</t>
  </si>
  <si>
    <t>1.1</t>
  </si>
  <si>
    <t>1.2</t>
  </si>
  <si>
    <t>1.1.1</t>
  </si>
  <si>
    <t>1.1.2</t>
  </si>
  <si>
    <t>1.1.3</t>
  </si>
  <si>
    <t>egészségügyi alapellátás</t>
  </si>
  <si>
    <t>egészségügyi alapellátások</t>
  </si>
  <si>
    <t>szociális alapellátás</t>
  </si>
  <si>
    <t>szociálpolitikai juttatások</t>
  </si>
  <si>
    <t>civil szervezetek támogatása</t>
  </si>
  <si>
    <t>közfoglalkoztatás</t>
  </si>
  <si>
    <t>könyvtári és közművelődési feladat</t>
  </si>
  <si>
    <t>verseny és szabadidősport támogatás</t>
  </si>
  <si>
    <t>hiteltörlesztés</t>
  </si>
  <si>
    <t>tartalék</t>
  </si>
  <si>
    <t>intézményi (PH) működési támogatás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</si>
  <si>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</si>
  <si>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</si>
  <si>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</si>
  <si>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</si>
  <si>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</si>
  <si>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</si>
  <si>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</si>
  <si>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</si>
  <si>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</si>
  <si>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</si>
  <si>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</si>
  <si>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</si>
  <si>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</si>
  <si>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</si>
  <si>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</si>
  <si>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</si>
  <si>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</si>
  <si>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</si>
  <si>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</si>
  <si>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</si>
  <si>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</si>
  <si>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Önként vállalt feladatok:ebből</t>
  </si>
  <si>
    <t>iskolai étkeztetés</t>
  </si>
  <si>
    <t>szennyvíz beruházás</t>
  </si>
  <si>
    <t>egészséges ivóvíz program</t>
  </si>
  <si>
    <t>közutak üzemeltetése, fenntartása</t>
  </si>
  <si>
    <t>ingatlan hasznosítás</t>
  </si>
  <si>
    <t>községgazdálkodás</t>
  </si>
  <si>
    <t>szociálpolitikai ellátás</t>
  </si>
  <si>
    <t>könyvtári közművelődési támogatás</t>
  </si>
  <si>
    <t>önkormányzatok elszámolásai</t>
  </si>
  <si>
    <t>Önként vállalt feladatok: ebből</t>
  </si>
  <si>
    <t xml:space="preserve">Hitel igénybevétel </t>
  </si>
  <si>
    <t>Támogatásértékű és átvett pénzeszköz</t>
  </si>
  <si>
    <t>Csanyteleki Polgármesteri Hivatal</t>
  </si>
  <si>
    <t>Csanytelek Község Önkormányzata</t>
  </si>
  <si>
    <t>2.</t>
  </si>
  <si>
    <t>2.1</t>
  </si>
  <si>
    <t>2.1.1</t>
  </si>
  <si>
    <t>igazgatási és adóügyi tevékenység</t>
  </si>
  <si>
    <t>egyéb községgazdálkodási feladatok</t>
  </si>
  <si>
    <t>sportlétesítmény működtetése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</si>
  <si>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</si>
  <si>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</si>
  <si>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</si>
  <si>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</si>
  <si>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</si>
  <si>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</si>
  <si>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</si>
  <si>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</si>
  <si>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</si>
  <si>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</t>
  </si>
  <si>
    <t xml:space="preserve">2. </t>
  </si>
  <si>
    <t>ingatlan üzemeltetés</t>
  </si>
  <si>
    <t>igazgatási tevékenység</t>
  </si>
  <si>
    <t>sportlétesítmények működtetése</t>
  </si>
  <si>
    <t>2.1.11</t>
  </si>
  <si>
    <t>Intézményi működési és közhatalmi  bevétel</t>
  </si>
  <si>
    <t>2.1.12</t>
  </si>
  <si>
    <t xml:space="preserve">ingatlan üzemeltetés </t>
  </si>
  <si>
    <t>zöldterület kezelés (szabad kapacitás)</t>
  </si>
  <si>
    <t>Állami támogatások                       (általános, kötött és egyéb)</t>
  </si>
  <si>
    <t>Kötelező közfeladatai: ebből</t>
  </si>
  <si>
    <t>2013. évi bevételek kiemelt előirányzatok, előirányzatcsoportok, kötelező és önként vállalt feladatok szerint (forintban)</t>
  </si>
  <si>
    <t>24/a melléklet a …/…. (… . …) önkormányzati rendelethez</t>
  </si>
  <si>
    <t>2013. évi kiadások kiemelt előirányzatok, előirányzat csoportok, kötelező és önként vállalt feladatok szerint (forintban)</t>
  </si>
  <si>
    <t>Kötelező közfeladatai:  ebből</t>
  </si>
  <si>
    <t>köztemető működtetése</t>
  </si>
  <si>
    <t>24/b) melléklet a …/…. (… . …) önkormányzati rendelet-tervezethez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</si>
</sst>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42" fontId="1" fillId="0" borderId="10" xfId="0" applyNumberFormat="1" applyFont="1" applyBorder="1" applyAlignment="1">
      <alignment horizontal="center" vertical="center" wrapText="1"/>
    </xf>
    <xf numFmtId="42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2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1" xfId="0" applyNumberFormat="1" applyFont="1" applyBorder="1" applyAlignment="1">
      <alignment horizontal="center" vertical="center" wrapText="1"/>
    </xf>
    <xf numFmtId="42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/>
    </xf>
    <xf numFmtId="42" fontId="1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2" fontId="0" fillId="0" borderId="10" xfId="0" applyNumberFormat="1" applyFill="1" applyBorder="1" applyAlignment="1">
      <alignment/>
    </xf>
    <xf numFmtId="4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right"/>
    </xf>
    <xf numFmtId="42" fontId="1" fillId="0" borderId="10" xfId="0" applyNumberFormat="1" applyFont="1" applyBorder="1" applyAlignment="1">
      <alignment horizontal="left" vertical="center"/>
    </xf>
    <xf numFmtId="42" fontId="1" fillId="0" borderId="10" xfId="0" applyNumberFormat="1" applyFont="1" applyBorder="1" applyAlignment="1">
      <alignment vertical="center"/>
    </xf>
    <xf numFmtId="42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1" fontId="0" fillId="0" borderId="10" xfId="0" applyNumberFormat="1" applyFill="1" applyBorder="1" applyAlignment="1">
      <alignment/>
    </xf>
    <xf numFmtId="41" fontId="4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1" fillId="0" borderId="10" xfId="0" applyNumberFormat="1" applyFont="1" applyBorder="1" applyAlignment="1">
      <alignment horizontal="center" vertical="center" wrapText="1"/>
    </xf>
    <xf numFmtId="42" fontId="1" fillId="0" borderId="10" xfId="0" applyNumberFormat="1" applyFont="1" applyBorder="1" applyAlignment="1">
      <alignment horizontal="center" vertical="center" textRotation="87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75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140625" defaultRowHeight="12.75"/>
  <cols>
    <col min="1" max="1" width="10.28125" style="0" bestFit="1" customWidth="1"/>
    <col min="2" max="2" width="33.8515625" style="0" customWidth="1"/>
    <col min="3" max="6" width="17.7109375" style="0" customWidth="1"/>
    <col min="7" max="7" width="19.421875" style="0" customWidth="1"/>
    <col min="8" max="8" width="17.00390625" style="0" customWidth="1"/>
    <col min="9" max="9" width="17.7109375" style="0" customWidth="1"/>
    <col min="10" max="10" width="20.57421875" style="0" customWidth="1"/>
    <col min="11" max="11" width="17.7109375" style="0" customWidth="1"/>
    <col min="12" max="12" width="19.57421875" style="0" customWidth="1"/>
  </cols>
  <sheetData>
    <row r="1" spans="1:12" ht="12.75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" customHeight="1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ht="12.75">
      <c r="A4" s="46"/>
      <c r="B4" s="50" t="s">
        <v>0</v>
      </c>
      <c r="C4" s="51" t="s">
        <v>115</v>
      </c>
      <c r="D4" s="52"/>
      <c r="E4" s="51" t="s">
        <v>91</v>
      </c>
      <c r="F4" s="52"/>
      <c r="G4" s="51" t="s">
        <v>119</v>
      </c>
      <c r="H4" s="52"/>
      <c r="I4" s="47" t="s">
        <v>90</v>
      </c>
      <c r="J4" s="40" t="s">
        <v>4</v>
      </c>
      <c r="K4" s="41"/>
      <c r="L4" s="42"/>
    </row>
    <row r="5" spans="1:12" ht="23.25" customHeight="1">
      <c r="A5" s="46"/>
      <c r="B5" s="50"/>
      <c r="C5" s="53"/>
      <c r="D5" s="54"/>
      <c r="E5" s="53"/>
      <c r="F5" s="54"/>
      <c r="G5" s="53"/>
      <c r="H5" s="54"/>
      <c r="I5" s="48"/>
      <c r="J5" s="43"/>
      <c r="K5" s="44"/>
      <c r="L5" s="45"/>
    </row>
    <row r="6" spans="1:12" ht="19.5" customHeight="1">
      <c r="A6" s="46"/>
      <c r="B6" s="50"/>
      <c r="C6" s="1" t="s">
        <v>1</v>
      </c>
      <c r="D6" s="1" t="s">
        <v>2</v>
      </c>
      <c r="E6" s="1" t="s">
        <v>3</v>
      </c>
      <c r="F6" s="1" t="s">
        <v>2</v>
      </c>
      <c r="G6" s="1" t="s">
        <v>3</v>
      </c>
      <c r="H6" s="1" t="s">
        <v>2</v>
      </c>
      <c r="I6" s="4" t="s">
        <v>2</v>
      </c>
      <c r="J6" s="1" t="s">
        <v>1</v>
      </c>
      <c r="K6" s="1" t="s">
        <v>5</v>
      </c>
      <c r="L6" s="1" t="s">
        <v>6</v>
      </c>
    </row>
    <row r="7" spans="1:12" ht="24.75" customHeight="1">
      <c r="A7" s="46"/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</row>
    <row r="8" spans="1:12" s="21" customFormat="1" ht="38.25" customHeight="1">
      <c r="A8" s="34" t="s">
        <v>41</v>
      </c>
      <c r="B8" s="25" t="s">
        <v>93</v>
      </c>
      <c r="C8" s="26">
        <f>C9+C22</f>
        <v>30895000</v>
      </c>
      <c r="D8" s="26">
        <f aca="true" t="shared" si="0" ref="D8:I8">D9+D22</f>
        <v>16221000</v>
      </c>
      <c r="E8" s="26">
        <f t="shared" si="0"/>
        <v>22022402</v>
      </c>
      <c r="F8" s="26">
        <f t="shared" si="0"/>
        <v>8977548</v>
      </c>
      <c r="G8" s="26">
        <f t="shared" si="0"/>
        <v>151637443</v>
      </c>
      <c r="H8" s="26">
        <f t="shared" si="0"/>
        <v>0</v>
      </c>
      <c r="I8" s="26">
        <f t="shared" si="0"/>
        <v>42947607</v>
      </c>
      <c r="J8" s="26">
        <f>C8+E8+G8</f>
        <v>204554845</v>
      </c>
      <c r="K8" s="26">
        <f>D8+F8+H8+I8</f>
        <v>68146155</v>
      </c>
      <c r="L8" s="26">
        <f>SUM(J8:K8)</f>
        <v>272701000</v>
      </c>
    </row>
    <row r="9" spans="1:12" s="23" customFormat="1" ht="24.75" customHeight="1">
      <c r="A9" s="16" t="s">
        <v>42</v>
      </c>
      <c r="B9" s="22" t="s">
        <v>120</v>
      </c>
      <c r="C9" s="10">
        <f>SUM(C10:C21)</f>
        <v>30844200</v>
      </c>
      <c r="D9" s="10">
        <f aca="true" t="shared" si="1" ref="D9:I9">SUM(D10:D21)</f>
        <v>16221000</v>
      </c>
      <c r="E9" s="10">
        <f t="shared" si="1"/>
        <v>22022402</v>
      </c>
      <c r="F9" s="10">
        <f t="shared" si="1"/>
        <v>8977548</v>
      </c>
      <c r="G9" s="10">
        <f t="shared" si="1"/>
        <v>151637443</v>
      </c>
      <c r="H9" s="10">
        <f t="shared" si="1"/>
        <v>0</v>
      </c>
      <c r="I9" s="10">
        <f t="shared" si="1"/>
        <v>42947607</v>
      </c>
      <c r="J9" s="10">
        <f aca="true" t="shared" si="2" ref="J9:J36">C9+E9+G9</f>
        <v>204504045</v>
      </c>
      <c r="K9" s="10">
        <f aca="true" t="shared" si="3" ref="K9:K36">D9+F9+H9+I9</f>
        <v>68146155</v>
      </c>
      <c r="L9" s="10">
        <f aca="true" t="shared" si="4" ref="L9:L36">SUM(J9:K9)</f>
        <v>272650200</v>
      </c>
    </row>
    <row r="10" spans="1:12" ht="24.75" customHeight="1">
      <c r="A10" s="18" t="s">
        <v>44</v>
      </c>
      <c r="B10" s="3" t="s">
        <v>81</v>
      </c>
      <c r="C10" s="8"/>
      <c r="D10" s="8">
        <v>16021000</v>
      </c>
      <c r="E10" s="8"/>
      <c r="F10" s="8">
        <v>5333005</v>
      </c>
      <c r="G10" s="8"/>
      <c r="H10" s="8"/>
      <c r="I10" s="8">
        <v>39447607</v>
      </c>
      <c r="J10" s="37">
        <f t="shared" si="2"/>
        <v>0</v>
      </c>
      <c r="K10" s="37">
        <f t="shared" si="3"/>
        <v>60801612</v>
      </c>
      <c r="L10" s="37">
        <f t="shared" si="4"/>
        <v>60801612</v>
      </c>
    </row>
    <row r="11" spans="1:12" ht="24.75" customHeight="1">
      <c r="A11" s="18" t="s">
        <v>45</v>
      </c>
      <c r="B11" s="3" t="s">
        <v>82</v>
      </c>
      <c r="C11" s="8"/>
      <c r="D11" s="8"/>
      <c r="E11" s="8"/>
      <c r="F11" s="8"/>
      <c r="G11" s="8"/>
      <c r="H11" s="8"/>
      <c r="I11" s="8"/>
      <c r="J11" s="37">
        <f t="shared" si="2"/>
        <v>0</v>
      </c>
      <c r="K11" s="37">
        <f t="shared" si="3"/>
        <v>0</v>
      </c>
      <c r="L11" s="37">
        <f t="shared" si="4"/>
        <v>0</v>
      </c>
    </row>
    <row r="12" spans="1:12" ht="24.75" customHeight="1">
      <c r="A12" s="18" t="s">
        <v>46</v>
      </c>
      <c r="B12" s="3" t="s">
        <v>83</v>
      </c>
      <c r="C12" s="8"/>
      <c r="D12" s="8"/>
      <c r="E12" s="8"/>
      <c r="F12" s="8"/>
      <c r="G12" s="8"/>
      <c r="H12" s="8"/>
      <c r="I12" s="8"/>
      <c r="J12" s="37">
        <f t="shared" si="2"/>
        <v>0</v>
      </c>
      <c r="K12" s="37">
        <f t="shared" si="3"/>
        <v>0</v>
      </c>
      <c r="L12" s="37">
        <f t="shared" si="4"/>
        <v>0</v>
      </c>
    </row>
    <row r="13" spans="1:12" ht="24.75" customHeight="1">
      <c r="A13" s="18" t="s">
        <v>58</v>
      </c>
      <c r="B13" s="3" t="s">
        <v>84</v>
      </c>
      <c r="C13" s="8">
        <v>3290800</v>
      </c>
      <c r="D13" s="8">
        <v>200000</v>
      </c>
      <c r="E13" s="8"/>
      <c r="F13" s="8"/>
      <c r="G13" s="8"/>
      <c r="H13" s="8"/>
      <c r="I13" s="8"/>
      <c r="J13" s="37">
        <f t="shared" si="2"/>
        <v>3290800</v>
      </c>
      <c r="K13" s="37">
        <f t="shared" si="3"/>
        <v>200000</v>
      </c>
      <c r="L13" s="37">
        <f t="shared" si="4"/>
        <v>3490800</v>
      </c>
    </row>
    <row r="14" spans="1:12" ht="24.75" customHeight="1">
      <c r="A14" s="18" t="s">
        <v>59</v>
      </c>
      <c r="B14" s="3" t="s">
        <v>30</v>
      </c>
      <c r="C14" s="8">
        <v>350000</v>
      </c>
      <c r="D14" s="8"/>
      <c r="E14" s="8"/>
      <c r="F14" s="8">
        <v>50000</v>
      </c>
      <c r="G14" s="8"/>
      <c r="H14" s="8"/>
      <c r="I14" s="8"/>
      <c r="J14" s="37">
        <f t="shared" si="2"/>
        <v>350000</v>
      </c>
      <c r="K14" s="37">
        <f t="shared" si="3"/>
        <v>50000</v>
      </c>
      <c r="L14" s="37">
        <f t="shared" si="4"/>
        <v>400000</v>
      </c>
    </row>
    <row r="15" spans="1:12" ht="24.75" customHeight="1">
      <c r="A15" s="18" t="s">
        <v>60</v>
      </c>
      <c r="B15" s="3" t="s">
        <v>31</v>
      </c>
      <c r="C15" s="36">
        <v>25769000</v>
      </c>
      <c r="D15" s="8"/>
      <c r="E15" s="8"/>
      <c r="F15" s="8"/>
      <c r="G15" s="8"/>
      <c r="H15" s="8"/>
      <c r="I15" s="8"/>
      <c r="J15" s="37">
        <f t="shared" si="2"/>
        <v>25769000</v>
      </c>
      <c r="K15" s="37">
        <f t="shared" si="3"/>
        <v>0</v>
      </c>
      <c r="L15" s="37">
        <f t="shared" si="4"/>
        <v>25769000</v>
      </c>
    </row>
    <row r="16" spans="1:12" ht="24.75" customHeight="1">
      <c r="A16" s="18" t="s">
        <v>61</v>
      </c>
      <c r="B16" s="3" t="s">
        <v>85</v>
      </c>
      <c r="C16" s="8">
        <v>406400</v>
      </c>
      <c r="D16" s="8"/>
      <c r="E16" s="8">
        <v>130897</v>
      </c>
      <c r="F16" s="8"/>
      <c r="G16" s="8"/>
      <c r="H16" s="8"/>
      <c r="I16" s="8">
        <v>3500000</v>
      </c>
      <c r="J16" s="37">
        <f t="shared" si="2"/>
        <v>537297</v>
      </c>
      <c r="K16" s="37">
        <f t="shared" si="3"/>
        <v>3500000</v>
      </c>
      <c r="L16" s="37">
        <f t="shared" si="4"/>
        <v>4037297</v>
      </c>
    </row>
    <row r="17" spans="1:12" ht="24.75" customHeight="1">
      <c r="A17" s="18" t="s">
        <v>62</v>
      </c>
      <c r="B17" s="3" t="s">
        <v>47</v>
      </c>
      <c r="C17" s="8"/>
      <c r="D17" s="8"/>
      <c r="E17" s="8">
        <v>16425000</v>
      </c>
      <c r="F17" s="8"/>
      <c r="G17" s="8"/>
      <c r="H17" s="8"/>
      <c r="I17" s="8"/>
      <c r="J17" s="37">
        <f t="shared" si="2"/>
        <v>16425000</v>
      </c>
      <c r="K17" s="37">
        <f t="shared" si="3"/>
        <v>0</v>
      </c>
      <c r="L17" s="37">
        <f t="shared" si="4"/>
        <v>16425000</v>
      </c>
    </row>
    <row r="18" spans="1:12" ht="24.75" customHeight="1">
      <c r="A18" s="18" t="s">
        <v>63</v>
      </c>
      <c r="B18" s="3" t="s">
        <v>86</v>
      </c>
      <c r="C18" s="8"/>
      <c r="D18" s="8"/>
      <c r="E18" s="8">
        <v>150000</v>
      </c>
      <c r="F18" s="8"/>
      <c r="G18" s="8"/>
      <c r="H18" s="8"/>
      <c r="I18" s="8"/>
      <c r="J18" s="37">
        <f t="shared" si="2"/>
        <v>150000</v>
      </c>
      <c r="K18" s="37">
        <f t="shared" si="3"/>
        <v>0</v>
      </c>
      <c r="L18" s="37">
        <f t="shared" si="4"/>
        <v>150000</v>
      </c>
    </row>
    <row r="19" spans="1:12" ht="24.75" customHeight="1">
      <c r="A19" s="18" t="s">
        <v>64</v>
      </c>
      <c r="B19" s="3" t="s">
        <v>52</v>
      </c>
      <c r="C19" s="8">
        <v>457000</v>
      </c>
      <c r="D19" s="8"/>
      <c r="E19" s="8">
        <v>5246505</v>
      </c>
      <c r="F19" s="8">
        <v>3594543</v>
      </c>
      <c r="G19" s="8"/>
      <c r="H19" s="8"/>
      <c r="I19" s="8"/>
      <c r="J19" s="37">
        <f t="shared" si="2"/>
        <v>5703505</v>
      </c>
      <c r="K19" s="37">
        <f t="shared" si="3"/>
        <v>3594543</v>
      </c>
      <c r="L19" s="37">
        <f t="shared" si="4"/>
        <v>9298048</v>
      </c>
    </row>
    <row r="20" spans="1:12" ht="24.75" customHeight="1">
      <c r="A20" s="18" t="s">
        <v>65</v>
      </c>
      <c r="B20" s="3" t="s">
        <v>87</v>
      </c>
      <c r="C20" s="8">
        <v>571000</v>
      </c>
      <c r="D20" s="8"/>
      <c r="E20" s="8">
        <v>70000</v>
      </c>
      <c r="F20" s="8"/>
      <c r="G20" s="8"/>
      <c r="H20" s="8"/>
      <c r="I20" s="8"/>
      <c r="J20" s="37">
        <f t="shared" si="2"/>
        <v>641000</v>
      </c>
      <c r="K20" s="37">
        <f t="shared" si="3"/>
        <v>0</v>
      </c>
      <c r="L20" s="37">
        <f t="shared" si="4"/>
        <v>641000</v>
      </c>
    </row>
    <row r="21" spans="1:12" ht="24.75" customHeight="1">
      <c r="A21" s="18" t="s">
        <v>66</v>
      </c>
      <c r="B21" s="3" t="s">
        <v>88</v>
      </c>
      <c r="C21" s="8"/>
      <c r="D21" s="8"/>
      <c r="E21" s="8"/>
      <c r="F21" s="8"/>
      <c r="G21" s="36">
        <v>151637443</v>
      </c>
      <c r="H21" s="8"/>
      <c r="I21" s="8"/>
      <c r="J21" s="37">
        <f t="shared" si="2"/>
        <v>151637443</v>
      </c>
      <c r="K21" s="37">
        <f t="shared" si="3"/>
        <v>0</v>
      </c>
      <c r="L21" s="37">
        <f t="shared" si="4"/>
        <v>151637443</v>
      </c>
    </row>
    <row r="22" spans="1:12" s="23" customFormat="1" ht="24.75" customHeight="1">
      <c r="A22" s="16" t="s">
        <v>43</v>
      </c>
      <c r="B22" s="22" t="s">
        <v>89</v>
      </c>
      <c r="C22" s="10">
        <f aca="true" t="shared" si="5" ref="C22:I22">SUM(C23)</f>
        <v>50800</v>
      </c>
      <c r="D22" s="10">
        <f t="shared" si="5"/>
        <v>0</v>
      </c>
      <c r="E22" s="10">
        <f t="shared" si="5"/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 t="shared" si="2"/>
        <v>50800</v>
      </c>
      <c r="K22" s="10">
        <f t="shared" si="3"/>
        <v>0</v>
      </c>
      <c r="L22" s="10">
        <f t="shared" si="4"/>
        <v>50800</v>
      </c>
    </row>
    <row r="23" spans="1:12" ht="24.75" customHeight="1">
      <c r="A23" s="18" t="s">
        <v>78</v>
      </c>
      <c r="B23" s="3" t="s">
        <v>118</v>
      </c>
      <c r="C23" s="8">
        <v>50800</v>
      </c>
      <c r="D23" s="8"/>
      <c r="E23" s="8"/>
      <c r="F23" s="8"/>
      <c r="G23" s="8"/>
      <c r="H23" s="8"/>
      <c r="I23" s="8"/>
      <c r="J23" s="37">
        <f t="shared" si="2"/>
        <v>50800</v>
      </c>
      <c r="K23" s="37">
        <f t="shared" si="3"/>
        <v>0</v>
      </c>
      <c r="L23" s="37">
        <f t="shared" si="4"/>
        <v>50800</v>
      </c>
    </row>
    <row r="24" spans="1:12" ht="39.75" customHeight="1">
      <c r="A24" s="35" t="s">
        <v>94</v>
      </c>
      <c r="B24" s="25" t="s">
        <v>92</v>
      </c>
      <c r="C24" s="10">
        <f>C25+C36</f>
        <v>3854000</v>
      </c>
      <c r="D24" s="10">
        <f aca="true" t="shared" si="6" ref="D24:I24">D25+D36</f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6"/>
        <v>0</v>
      </c>
      <c r="I24" s="10">
        <f t="shared" si="6"/>
        <v>0</v>
      </c>
      <c r="J24" s="24">
        <f t="shared" si="2"/>
        <v>3854000</v>
      </c>
      <c r="K24" s="24">
        <f t="shared" si="3"/>
        <v>0</v>
      </c>
      <c r="L24" s="24">
        <f t="shared" si="4"/>
        <v>3854000</v>
      </c>
    </row>
    <row r="25" spans="1:12" s="23" customFormat="1" ht="24.75" customHeight="1">
      <c r="A25" s="16" t="s">
        <v>95</v>
      </c>
      <c r="B25" s="22" t="s">
        <v>120</v>
      </c>
      <c r="C25" s="10">
        <f>SUM(C26:C35)</f>
        <v>3854000</v>
      </c>
      <c r="D25" s="10">
        <f aca="true" t="shared" si="7" ref="D25:I25">SUM(D26:D35)</f>
        <v>0</v>
      </c>
      <c r="E25" s="10">
        <f t="shared" si="7"/>
        <v>0</v>
      </c>
      <c r="F25" s="10">
        <f t="shared" si="7"/>
        <v>0</v>
      </c>
      <c r="G25" s="10">
        <f t="shared" si="7"/>
        <v>0</v>
      </c>
      <c r="H25" s="10">
        <f t="shared" si="7"/>
        <v>0</v>
      </c>
      <c r="I25" s="10">
        <f t="shared" si="7"/>
        <v>0</v>
      </c>
      <c r="J25" s="10">
        <f t="shared" si="2"/>
        <v>3854000</v>
      </c>
      <c r="K25" s="10">
        <f t="shared" si="3"/>
        <v>0</v>
      </c>
      <c r="L25" s="10">
        <f t="shared" si="4"/>
        <v>3854000</v>
      </c>
    </row>
    <row r="26" spans="1:12" ht="24.75" customHeight="1">
      <c r="A26" s="18" t="s">
        <v>96</v>
      </c>
      <c r="B26" s="3" t="s">
        <v>80</v>
      </c>
      <c r="C26" s="8">
        <v>2952200</v>
      </c>
      <c r="D26" s="8"/>
      <c r="E26" s="8"/>
      <c r="F26" s="8"/>
      <c r="G26" s="8"/>
      <c r="H26" s="8"/>
      <c r="I26" s="8"/>
      <c r="J26" s="37">
        <f t="shared" si="2"/>
        <v>2952200</v>
      </c>
      <c r="K26" s="37">
        <f t="shared" si="3"/>
        <v>0</v>
      </c>
      <c r="L26" s="37">
        <f t="shared" si="4"/>
        <v>2952200</v>
      </c>
    </row>
    <row r="27" spans="1:12" ht="24.75" customHeight="1">
      <c r="A27" s="18" t="s">
        <v>100</v>
      </c>
      <c r="B27" s="3" t="s">
        <v>84</v>
      </c>
      <c r="C27" s="8">
        <v>395800</v>
      </c>
      <c r="D27" s="8"/>
      <c r="E27" s="8"/>
      <c r="F27" s="8"/>
      <c r="G27" s="8"/>
      <c r="H27" s="8"/>
      <c r="I27" s="8"/>
      <c r="J27" s="37">
        <f t="shared" si="2"/>
        <v>395800</v>
      </c>
      <c r="K27" s="37">
        <f t="shared" si="3"/>
        <v>0</v>
      </c>
      <c r="L27" s="37">
        <f t="shared" si="4"/>
        <v>395800</v>
      </c>
    </row>
    <row r="28" spans="1:12" ht="24.75" customHeight="1">
      <c r="A28" s="18" t="s">
        <v>101</v>
      </c>
      <c r="B28" s="3" t="s">
        <v>47</v>
      </c>
      <c r="C28" s="8">
        <v>155000</v>
      </c>
      <c r="D28" s="8"/>
      <c r="E28" s="8"/>
      <c r="F28" s="8"/>
      <c r="G28" s="8"/>
      <c r="H28" s="8"/>
      <c r="I28" s="8"/>
      <c r="J28" s="37">
        <f t="shared" si="2"/>
        <v>155000</v>
      </c>
      <c r="K28" s="37">
        <f t="shared" si="3"/>
        <v>0</v>
      </c>
      <c r="L28" s="37">
        <f t="shared" si="4"/>
        <v>155000</v>
      </c>
    </row>
    <row r="29" spans="1:12" ht="24.75" customHeight="1">
      <c r="A29" s="18" t="s">
        <v>102</v>
      </c>
      <c r="B29" s="3" t="s">
        <v>97</v>
      </c>
      <c r="C29" s="8">
        <v>102000</v>
      </c>
      <c r="D29" s="8"/>
      <c r="E29" s="8"/>
      <c r="F29" s="8"/>
      <c r="G29" s="8"/>
      <c r="H29" s="8"/>
      <c r="I29" s="8"/>
      <c r="J29" s="37">
        <f t="shared" si="2"/>
        <v>102000</v>
      </c>
      <c r="K29" s="37">
        <f t="shared" si="3"/>
        <v>0</v>
      </c>
      <c r="L29" s="37">
        <f t="shared" si="4"/>
        <v>102000</v>
      </c>
    </row>
    <row r="30" spans="1:12" ht="24.75" customHeight="1">
      <c r="A30" s="18" t="s">
        <v>103</v>
      </c>
      <c r="B30" s="3" t="s">
        <v>83</v>
      </c>
      <c r="C30" s="8"/>
      <c r="D30" s="8"/>
      <c r="E30" s="8"/>
      <c r="F30" s="8"/>
      <c r="G30" s="8"/>
      <c r="H30" s="8"/>
      <c r="I30" s="8"/>
      <c r="J30" s="37">
        <f t="shared" si="2"/>
        <v>0</v>
      </c>
      <c r="K30" s="37">
        <f t="shared" si="3"/>
        <v>0</v>
      </c>
      <c r="L30" s="37">
        <f t="shared" si="4"/>
        <v>0</v>
      </c>
    </row>
    <row r="31" spans="1:12" ht="24.75" customHeight="1">
      <c r="A31" s="18" t="s">
        <v>104</v>
      </c>
      <c r="B31" s="3" t="s">
        <v>29</v>
      </c>
      <c r="C31" s="8"/>
      <c r="D31" s="8"/>
      <c r="E31" s="8"/>
      <c r="F31" s="8"/>
      <c r="G31" s="8"/>
      <c r="H31" s="8"/>
      <c r="I31" s="8"/>
      <c r="J31" s="37">
        <f t="shared" si="2"/>
        <v>0</v>
      </c>
      <c r="K31" s="37">
        <f t="shared" si="3"/>
        <v>0</v>
      </c>
      <c r="L31" s="37">
        <f t="shared" si="4"/>
        <v>0</v>
      </c>
    </row>
    <row r="32" spans="1:12" ht="24.75" customHeight="1">
      <c r="A32" s="18" t="s">
        <v>105</v>
      </c>
      <c r="B32" s="3" t="s">
        <v>98</v>
      </c>
      <c r="C32" s="8">
        <v>249000</v>
      </c>
      <c r="D32" s="8"/>
      <c r="E32" s="8"/>
      <c r="F32" s="8"/>
      <c r="G32" s="8"/>
      <c r="H32" s="8"/>
      <c r="I32" s="8"/>
      <c r="J32" s="37">
        <f t="shared" si="2"/>
        <v>249000</v>
      </c>
      <c r="K32" s="37">
        <f t="shared" si="3"/>
        <v>0</v>
      </c>
      <c r="L32" s="37">
        <f t="shared" si="4"/>
        <v>249000</v>
      </c>
    </row>
    <row r="33" spans="1:12" ht="24.75" customHeight="1">
      <c r="A33" s="18" t="s">
        <v>106</v>
      </c>
      <c r="B33" s="3" t="s">
        <v>86</v>
      </c>
      <c r="C33" s="8"/>
      <c r="D33" s="8"/>
      <c r="E33" s="8"/>
      <c r="F33" s="8"/>
      <c r="G33" s="8"/>
      <c r="H33" s="8"/>
      <c r="I33" s="8"/>
      <c r="J33" s="24">
        <f t="shared" si="2"/>
        <v>0</v>
      </c>
      <c r="K33" s="24">
        <f t="shared" si="3"/>
        <v>0</v>
      </c>
      <c r="L33" s="24">
        <f t="shared" si="4"/>
        <v>0</v>
      </c>
    </row>
    <row r="34" spans="1:12" ht="24.75" customHeight="1">
      <c r="A34" s="18" t="s">
        <v>107</v>
      </c>
      <c r="B34" s="3" t="s">
        <v>87</v>
      </c>
      <c r="C34" s="8"/>
      <c r="D34" s="8"/>
      <c r="E34" s="8"/>
      <c r="F34" s="8"/>
      <c r="G34" s="8"/>
      <c r="H34" s="8"/>
      <c r="I34" s="8"/>
      <c r="J34" s="24">
        <f t="shared" si="2"/>
        <v>0</v>
      </c>
      <c r="K34" s="24">
        <f t="shared" si="3"/>
        <v>0</v>
      </c>
      <c r="L34" s="24">
        <f t="shared" si="4"/>
        <v>0</v>
      </c>
    </row>
    <row r="35" spans="1:12" ht="24.75" customHeight="1">
      <c r="A35" s="18" t="s">
        <v>108</v>
      </c>
      <c r="B35" s="32" t="s">
        <v>99</v>
      </c>
      <c r="C35" s="33"/>
      <c r="D35" s="33"/>
      <c r="E35" s="33"/>
      <c r="F35" s="33"/>
      <c r="G35" s="33"/>
      <c r="H35" s="33"/>
      <c r="I35" s="33"/>
      <c r="J35" s="24">
        <f t="shared" si="2"/>
        <v>0</v>
      </c>
      <c r="K35" s="24">
        <f t="shared" si="3"/>
        <v>0</v>
      </c>
      <c r="L35" s="24">
        <f t="shared" si="4"/>
        <v>0</v>
      </c>
    </row>
    <row r="36" spans="1:12" s="23" customFormat="1" ht="24.75" customHeight="1">
      <c r="A36" s="16" t="s">
        <v>109</v>
      </c>
      <c r="B36" s="22" t="s">
        <v>89</v>
      </c>
      <c r="C36" s="10"/>
      <c r="D36" s="10"/>
      <c r="E36" s="10">
        <f>SUM(E37)</f>
        <v>0</v>
      </c>
      <c r="F36" s="10">
        <f>SUM(F37)</f>
        <v>0</v>
      </c>
      <c r="G36" s="10">
        <f>SUM(G37)</f>
        <v>0</v>
      </c>
      <c r="H36" s="10">
        <f>SUM(H37)</f>
        <v>0</v>
      </c>
      <c r="I36" s="10">
        <f>SUM(I37)</f>
        <v>0</v>
      </c>
      <c r="J36" s="24">
        <f t="shared" si="2"/>
        <v>0</v>
      </c>
      <c r="K36" s="24">
        <f t="shared" si="3"/>
        <v>0</v>
      </c>
      <c r="L36" s="24">
        <f t="shared" si="4"/>
        <v>0</v>
      </c>
    </row>
    <row r="37" spans="1:12" ht="24.75" customHeight="1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24.75" customHeight="1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24.75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4.75" customHeight="1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4.75" customHeight="1">
      <c r="A41" s="30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24.75" customHeight="1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24.75" customHeight="1">
      <c r="A43" s="30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24.75" customHeight="1">
      <c r="A44" s="3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24.75" customHeight="1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24.75" customHeight="1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</row>
  </sheetData>
  <sheetProtection/>
  <mergeCells count="9">
    <mergeCell ref="A1:L1"/>
    <mergeCell ref="J4:L5"/>
    <mergeCell ref="A4:A7"/>
    <mergeCell ref="I4:I5"/>
    <mergeCell ref="A2:L2"/>
    <mergeCell ref="B4:B6"/>
    <mergeCell ref="C4:D5"/>
    <mergeCell ref="E4:F5"/>
    <mergeCell ref="G4:H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75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:B5"/>
    </sheetView>
  </sheetViews>
  <sheetFormatPr defaultColWidth="9.140625" defaultRowHeight="12.75"/>
  <cols>
    <col min="1" max="1" width="6.00390625" style="6" customWidth="1"/>
    <col min="2" max="2" width="33.8515625" style="6" customWidth="1"/>
    <col min="3" max="3" width="17.00390625" style="6" customWidth="1"/>
    <col min="4" max="4" width="16.421875" style="6" customWidth="1"/>
    <col min="5" max="5" width="15.7109375" style="6" customWidth="1"/>
    <col min="6" max="6" width="16.57421875" style="6" customWidth="1"/>
    <col min="7" max="7" width="15.00390625" style="6" customWidth="1"/>
    <col min="8" max="8" width="15.57421875" style="6" customWidth="1"/>
    <col min="9" max="9" width="11.57421875" style="6" customWidth="1"/>
    <col min="10" max="10" width="16.00390625" style="6" customWidth="1"/>
    <col min="11" max="12" width="16.421875" style="6" customWidth="1"/>
    <col min="13" max="13" width="16.7109375" style="6" customWidth="1"/>
    <col min="14" max="16384" width="9.140625" style="6" customWidth="1"/>
  </cols>
  <sheetData>
    <row r="1" spans="1:13" ht="12.75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0" customFormat="1" ht="15.75">
      <c r="A2" s="56" t="s">
        <v>123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4" spans="1:13" ht="66" customHeight="1">
      <c r="A4" s="59" t="s">
        <v>40</v>
      </c>
      <c r="B4" s="58" t="s">
        <v>0</v>
      </c>
      <c r="C4" s="5" t="s">
        <v>19</v>
      </c>
      <c r="D4" s="5" t="s">
        <v>18</v>
      </c>
      <c r="E4" s="5" t="s">
        <v>39</v>
      </c>
      <c r="F4" s="5" t="s">
        <v>37</v>
      </c>
      <c r="G4" s="5" t="s">
        <v>36</v>
      </c>
      <c r="H4" s="58" t="s">
        <v>20</v>
      </c>
      <c r="I4" s="58"/>
      <c r="J4" s="58"/>
      <c r="K4" s="58" t="s">
        <v>24</v>
      </c>
      <c r="L4" s="58"/>
      <c r="M4" s="58"/>
    </row>
    <row r="5" spans="1:13" ht="36.75" customHeight="1">
      <c r="A5" s="59"/>
      <c r="B5" s="58"/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21</v>
      </c>
      <c r="I5" s="5" t="s">
        <v>22</v>
      </c>
      <c r="J5" s="5" t="s">
        <v>23</v>
      </c>
      <c r="K5" s="5" t="s">
        <v>3</v>
      </c>
      <c r="L5" s="5" t="s">
        <v>2</v>
      </c>
      <c r="M5" s="5" t="s">
        <v>25</v>
      </c>
    </row>
    <row r="6" spans="1:13" ht="30.75" customHeight="1">
      <c r="A6" s="46"/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3" t="s">
        <v>16</v>
      </c>
      <c r="L6" s="13" t="s">
        <v>17</v>
      </c>
      <c r="M6" s="13" t="s">
        <v>26</v>
      </c>
    </row>
    <row r="7" spans="1:13" s="11" customFormat="1" ht="32.25" customHeight="1">
      <c r="A7" s="27" t="s">
        <v>41</v>
      </c>
      <c r="B7" s="29" t="s">
        <v>93</v>
      </c>
      <c r="C7" s="38">
        <f>C8+C32</f>
        <v>12369231</v>
      </c>
      <c r="D7" s="38">
        <f aca="true" t="shared" si="0" ref="D7:M7">D8+D32</f>
        <v>2917227</v>
      </c>
      <c r="E7" s="38">
        <f t="shared" si="0"/>
        <v>30785887</v>
      </c>
      <c r="F7" s="38">
        <f t="shared" si="0"/>
        <v>142969451</v>
      </c>
      <c r="G7" s="38">
        <f t="shared" si="0"/>
        <v>2260000</v>
      </c>
      <c r="H7" s="38">
        <f t="shared" si="0"/>
        <v>68807250</v>
      </c>
      <c r="I7" s="38">
        <f t="shared" si="0"/>
        <v>0</v>
      </c>
      <c r="J7" s="38">
        <f t="shared" si="0"/>
        <v>12591954</v>
      </c>
      <c r="K7" s="38">
        <f t="shared" si="0"/>
        <v>191301796</v>
      </c>
      <c r="L7" s="38">
        <f t="shared" si="0"/>
        <v>81399204</v>
      </c>
      <c r="M7" s="38">
        <f t="shared" si="0"/>
        <v>272701000</v>
      </c>
    </row>
    <row r="8" spans="1:13" s="11" customFormat="1" ht="24.75" customHeight="1">
      <c r="A8" s="14" t="s">
        <v>42</v>
      </c>
      <c r="B8" s="9" t="s">
        <v>124</v>
      </c>
      <c r="C8" s="10">
        <f>SUM(C9:C31)</f>
        <v>12369231</v>
      </c>
      <c r="D8" s="10">
        <f aca="true" t="shared" si="1" ref="D8:M8">SUM(D9:D31)</f>
        <v>2917227</v>
      </c>
      <c r="E8" s="10">
        <f t="shared" si="1"/>
        <v>30735887</v>
      </c>
      <c r="F8" s="10">
        <f t="shared" si="1"/>
        <v>142969451</v>
      </c>
      <c r="G8" s="10">
        <f t="shared" si="1"/>
        <v>2260000</v>
      </c>
      <c r="H8" s="10">
        <f t="shared" si="1"/>
        <v>68807250</v>
      </c>
      <c r="I8" s="10">
        <f t="shared" si="1"/>
        <v>0</v>
      </c>
      <c r="J8" s="10">
        <f t="shared" si="1"/>
        <v>12591954</v>
      </c>
      <c r="K8" s="10">
        <f t="shared" si="1"/>
        <v>191251796</v>
      </c>
      <c r="L8" s="10">
        <f t="shared" si="1"/>
        <v>81399204</v>
      </c>
      <c r="M8" s="10">
        <f t="shared" si="1"/>
        <v>272651000</v>
      </c>
    </row>
    <row r="9" spans="1:13" ht="24.75" customHeight="1">
      <c r="A9" s="15" t="s">
        <v>44</v>
      </c>
      <c r="B9" s="7" t="s">
        <v>27</v>
      </c>
      <c r="C9" s="8"/>
      <c r="D9" s="8"/>
      <c r="E9" s="8"/>
      <c r="F9" s="8"/>
      <c r="G9" s="8"/>
      <c r="H9" s="8">
        <v>58746930</v>
      </c>
      <c r="I9" s="8"/>
      <c r="J9" s="8">
        <v>264000</v>
      </c>
      <c r="K9" s="8">
        <f>C9+D9+E9+F9+G9</f>
        <v>0</v>
      </c>
      <c r="L9" s="8">
        <f aca="true" t="shared" si="2" ref="L9:L31">H9+I9+J9</f>
        <v>59010930</v>
      </c>
      <c r="M9" s="8">
        <f aca="true" t="shared" si="3" ref="M9:M31">K9+L9</f>
        <v>59010930</v>
      </c>
    </row>
    <row r="10" spans="1:13" ht="24.75" customHeight="1">
      <c r="A10" s="15" t="s">
        <v>45</v>
      </c>
      <c r="B10" s="7" t="s">
        <v>28</v>
      </c>
      <c r="C10" s="8"/>
      <c r="D10" s="8"/>
      <c r="E10" s="8"/>
      <c r="F10" s="8">
        <v>58000</v>
      </c>
      <c r="G10" s="8"/>
      <c r="H10" s="8"/>
      <c r="I10" s="8"/>
      <c r="J10" s="8">
        <v>3747607</v>
      </c>
      <c r="K10" s="8">
        <f>C10+D10+E10+F10+G10</f>
        <v>58000</v>
      </c>
      <c r="L10" s="8">
        <f t="shared" si="2"/>
        <v>3747607</v>
      </c>
      <c r="M10" s="8">
        <f t="shared" si="3"/>
        <v>3805607</v>
      </c>
    </row>
    <row r="11" spans="1:13" ht="24.75" customHeight="1">
      <c r="A11" s="15" t="s">
        <v>46</v>
      </c>
      <c r="B11" s="7" t="s">
        <v>83</v>
      </c>
      <c r="C11" s="8"/>
      <c r="D11" s="8"/>
      <c r="E11" s="8">
        <v>2269000</v>
      </c>
      <c r="F11" s="8"/>
      <c r="G11" s="8"/>
      <c r="H11" s="8">
        <v>1854200</v>
      </c>
      <c r="I11" s="8"/>
      <c r="J11" s="8"/>
      <c r="K11" s="8">
        <f aca="true" t="shared" si="4" ref="K11:K31">C11+D11+E11+F11+G11</f>
        <v>2269000</v>
      </c>
      <c r="L11" s="8">
        <f t="shared" si="2"/>
        <v>1854200</v>
      </c>
      <c r="M11" s="8">
        <f t="shared" si="3"/>
        <v>4123200</v>
      </c>
    </row>
    <row r="12" spans="1:13" ht="24.75" customHeight="1">
      <c r="A12" s="15" t="s">
        <v>58</v>
      </c>
      <c r="B12" s="7" t="s">
        <v>117</v>
      </c>
      <c r="C12" s="8"/>
      <c r="D12" s="8"/>
      <c r="E12" s="8">
        <v>1757000</v>
      </c>
      <c r="F12" s="8"/>
      <c r="G12" s="8"/>
      <c r="H12" s="8"/>
      <c r="I12" s="8"/>
      <c r="J12" s="8"/>
      <c r="K12" s="8">
        <f t="shared" si="4"/>
        <v>1757000</v>
      </c>
      <c r="L12" s="8">
        <f t="shared" si="2"/>
        <v>0</v>
      </c>
      <c r="M12" s="8">
        <f t="shared" si="3"/>
        <v>1757000</v>
      </c>
    </row>
    <row r="13" spans="1:13" ht="24.75" customHeight="1">
      <c r="A13" s="15" t="s">
        <v>59</v>
      </c>
      <c r="B13" s="7" t="s">
        <v>29</v>
      </c>
      <c r="C13" s="8"/>
      <c r="D13" s="8"/>
      <c r="E13" s="8">
        <v>470000</v>
      </c>
      <c r="F13" s="8"/>
      <c r="G13" s="8"/>
      <c r="H13" s="8"/>
      <c r="I13" s="8"/>
      <c r="J13" s="8"/>
      <c r="K13" s="8">
        <f t="shared" si="4"/>
        <v>470000</v>
      </c>
      <c r="L13" s="8">
        <f t="shared" si="2"/>
        <v>0</v>
      </c>
      <c r="M13" s="8">
        <f t="shared" si="3"/>
        <v>470000</v>
      </c>
    </row>
    <row r="14" spans="1:13" ht="24.75" customHeight="1">
      <c r="A14" s="15" t="s">
        <v>60</v>
      </c>
      <c r="B14" s="7" t="s">
        <v>30</v>
      </c>
      <c r="C14" s="8">
        <v>8482025</v>
      </c>
      <c r="D14" s="8">
        <v>2291193</v>
      </c>
      <c r="E14" s="8">
        <v>2736547</v>
      </c>
      <c r="F14" s="8"/>
      <c r="G14" s="8"/>
      <c r="H14" s="8">
        <v>150000</v>
      </c>
      <c r="I14" s="8"/>
      <c r="J14" s="8"/>
      <c r="K14" s="8">
        <f t="shared" si="4"/>
        <v>13509765</v>
      </c>
      <c r="L14" s="8">
        <f t="shared" si="2"/>
        <v>150000</v>
      </c>
      <c r="M14" s="8">
        <f t="shared" si="3"/>
        <v>13659765</v>
      </c>
    </row>
    <row r="15" spans="1:13" ht="24.75" customHeight="1">
      <c r="A15" s="15" t="s">
        <v>61</v>
      </c>
      <c r="B15" s="7" t="s">
        <v>31</v>
      </c>
      <c r="C15" s="8"/>
      <c r="D15" s="8"/>
      <c r="E15" s="8">
        <v>107550</v>
      </c>
      <c r="F15" s="8"/>
      <c r="G15" s="8"/>
      <c r="H15" s="8">
        <v>150000</v>
      </c>
      <c r="I15" s="8"/>
      <c r="J15" s="8"/>
      <c r="K15" s="8">
        <f t="shared" si="4"/>
        <v>107550</v>
      </c>
      <c r="L15" s="8">
        <f t="shared" si="2"/>
        <v>150000</v>
      </c>
      <c r="M15" s="8">
        <f t="shared" si="3"/>
        <v>257550</v>
      </c>
    </row>
    <row r="16" spans="1:13" ht="24.75" customHeight="1">
      <c r="A16" s="15" t="s">
        <v>62</v>
      </c>
      <c r="B16" s="7" t="s">
        <v>38</v>
      </c>
      <c r="C16" s="8"/>
      <c r="D16" s="8"/>
      <c r="E16" s="8"/>
      <c r="F16" s="8"/>
      <c r="G16" s="8"/>
      <c r="H16" s="8">
        <v>3301500</v>
      </c>
      <c r="I16" s="8"/>
      <c r="J16" s="8"/>
      <c r="K16" s="8">
        <f t="shared" si="4"/>
        <v>0</v>
      </c>
      <c r="L16" s="8">
        <f t="shared" si="2"/>
        <v>3301500</v>
      </c>
      <c r="M16" s="8">
        <f t="shared" si="3"/>
        <v>3301500</v>
      </c>
    </row>
    <row r="17" spans="1:13" ht="24.75" customHeight="1">
      <c r="A17" s="15" t="s">
        <v>63</v>
      </c>
      <c r="B17" s="7" t="s">
        <v>32</v>
      </c>
      <c r="C17" s="8"/>
      <c r="D17" s="8"/>
      <c r="E17" s="8">
        <v>13652300</v>
      </c>
      <c r="F17" s="8"/>
      <c r="G17" s="8"/>
      <c r="H17" s="8"/>
      <c r="I17" s="8"/>
      <c r="J17" s="8"/>
      <c r="K17" s="8">
        <f t="shared" si="4"/>
        <v>13652300</v>
      </c>
      <c r="L17" s="8">
        <f t="shared" si="2"/>
        <v>0</v>
      </c>
      <c r="M17" s="8">
        <f t="shared" si="3"/>
        <v>13652300</v>
      </c>
    </row>
    <row r="18" spans="1:13" ht="24.75" customHeight="1">
      <c r="A18" s="15" t="s">
        <v>64</v>
      </c>
      <c r="B18" s="7" t="s">
        <v>33</v>
      </c>
      <c r="C18" s="8"/>
      <c r="D18" s="8"/>
      <c r="E18" s="8">
        <v>6312000</v>
      </c>
      <c r="F18" s="8">
        <v>158000</v>
      </c>
      <c r="G18" s="8"/>
      <c r="H18" s="8">
        <v>1304620</v>
      </c>
      <c r="I18" s="8"/>
      <c r="J18" s="8">
        <v>338600</v>
      </c>
      <c r="K18" s="8">
        <f t="shared" si="4"/>
        <v>6470000</v>
      </c>
      <c r="L18" s="8">
        <f t="shared" si="2"/>
        <v>1643220</v>
      </c>
      <c r="M18" s="8">
        <f t="shared" si="3"/>
        <v>8113220</v>
      </c>
    </row>
    <row r="19" spans="1:13" ht="24.75" customHeight="1">
      <c r="A19" s="15" t="s">
        <v>65</v>
      </c>
      <c r="B19" s="7" t="s">
        <v>34</v>
      </c>
      <c r="C19" s="8"/>
      <c r="D19" s="8"/>
      <c r="E19" s="8">
        <v>50800</v>
      </c>
      <c r="F19" s="8"/>
      <c r="G19" s="8"/>
      <c r="H19" s="8"/>
      <c r="I19" s="8"/>
      <c r="J19" s="8"/>
      <c r="K19" s="8">
        <f t="shared" si="4"/>
        <v>50800</v>
      </c>
      <c r="L19" s="8">
        <f t="shared" si="2"/>
        <v>0</v>
      </c>
      <c r="M19" s="8">
        <f t="shared" si="3"/>
        <v>50800</v>
      </c>
    </row>
    <row r="20" spans="1:13" ht="24.75" customHeight="1">
      <c r="A20" s="15" t="s">
        <v>66</v>
      </c>
      <c r="B20" s="7" t="s">
        <v>35</v>
      </c>
      <c r="C20" s="8"/>
      <c r="D20" s="8"/>
      <c r="E20" s="8"/>
      <c r="F20" s="8">
        <v>6538000</v>
      </c>
      <c r="G20" s="8"/>
      <c r="H20" s="8"/>
      <c r="I20" s="8"/>
      <c r="J20" s="8"/>
      <c r="K20" s="8">
        <f t="shared" si="4"/>
        <v>6538000</v>
      </c>
      <c r="L20" s="8">
        <f t="shared" si="2"/>
        <v>0</v>
      </c>
      <c r="M20" s="8">
        <f t="shared" si="3"/>
        <v>6538000</v>
      </c>
    </row>
    <row r="21" spans="1:13" ht="24.75" customHeight="1">
      <c r="A21" s="15" t="s">
        <v>67</v>
      </c>
      <c r="B21" s="7" t="s">
        <v>48</v>
      </c>
      <c r="C21" s="8"/>
      <c r="D21" s="8"/>
      <c r="E21" s="8">
        <v>2044600</v>
      </c>
      <c r="F21" s="8">
        <v>10309600</v>
      </c>
      <c r="G21" s="8"/>
      <c r="H21" s="8"/>
      <c r="I21" s="8"/>
      <c r="J21" s="8"/>
      <c r="K21" s="8">
        <f t="shared" si="4"/>
        <v>12354200</v>
      </c>
      <c r="L21" s="8">
        <f t="shared" si="2"/>
        <v>0</v>
      </c>
      <c r="M21" s="8">
        <f t="shared" si="3"/>
        <v>12354200</v>
      </c>
    </row>
    <row r="22" spans="1:13" ht="24.75" customHeight="1">
      <c r="A22" s="15" t="s">
        <v>68</v>
      </c>
      <c r="B22" s="7" t="s">
        <v>49</v>
      </c>
      <c r="C22" s="8"/>
      <c r="D22" s="8"/>
      <c r="E22" s="8"/>
      <c r="F22" s="8">
        <v>500000</v>
      </c>
      <c r="G22" s="8"/>
      <c r="H22" s="8"/>
      <c r="I22" s="8"/>
      <c r="J22" s="8">
        <v>4341747</v>
      </c>
      <c r="K22" s="8">
        <f t="shared" si="4"/>
        <v>500000</v>
      </c>
      <c r="L22" s="8">
        <f t="shared" si="2"/>
        <v>4341747</v>
      </c>
      <c r="M22" s="8">
        <f t="shared" si="3"/>
        <v>4841747</v>
      </c>
    </row>
    <row r="23" spans="1:13" ht="24.75" customHeight="1">
      <c r="A23" s="15" t="s">
        <v>69</v>
      </c>
      <c r="B23" s="7" t="s">
        <v>50</v>
      </c>
      <c r="C23" s="8"/>
      <c r="D23" s="8"/>
      <c r="E23" s="8"/>
      <c r="F23" s="8"/>
      <c r="G23" s="8">
        <v>2260000</v>
      </c>
      <c r="H23" s="8"/>
      <c r="I23" s="8"/>
      <c r="J23" s="8">
        <v>200000</v>
      </c>
      <c r="K23" s="8">
        <f t="shared" si="4"/>
        <v>2260000</v>
      </c>
      <c r="L23" s="8">
        <f t="shared" si="2"/>
        <v>200000</v>
      </c>
      <c r="M23" s="8">
        <f t="shared" si="3"/>
        <v>2460000</v>
      </c>
    </row>
    <row r="24" spans="1:13" ht="24.75" customHeight="1">
      <c r="A24" s="15" t="s">
        <v>70</v>
      </c>
      <c r="B24" s="7" t="s">
        <v>51</v>
      </c>
      <c r="C24" s="8"/>
      <c r="D24" s="8"/>
      <c r="E24" s="8"/>
      <c r="F24" s="8">
        <v>332500</v>
      </c>
      <c r="G24" s="8"/>
      <c r="H24" s="8"/>
      <c r="I24" s="8"/>
      <c r="J24" s="8"/>
      <c r="K24" s="8">
        <f t="shared" si="4"/>
        <v>332500</v>
      </c>
      <c r="L24" s="8">
        <f t="shared" si="2"/>
        <v>0</v>
      </c>
      <c r="M24" s="8">
        <f t="shared" si="3"/>
        <v>332500</v>
      </c>
    </row>
    <row r="25" spans="1:13" ht="24.75" customHeight="1">
      <c r="A25" s="15" t="s">
        <v>71</v>
      </c>
      <c r="B25" s="7" t="s">
        <v>52</v>
      </c>
      <c r="C25" s="8">
        <v>3887206</v>
      </c>
      <c r="D25" s="8">
        <v>524658</v>
      </c>
      <c r="E25" s="8">
        <v>38100</v>
      </c>
      <c r="F25" s="8"/>
      <c r="G25" s="8"/>
      <c r="H25" s="8">
        <v>3300000</v>
      </c>
      <c r="I25" s="8"/>
      <c r="J25" s="8"/>
      <c r="K25" s="8">
        <f t="shared" si="4"/>
        <v>4449964</v>
      </c>
      <c r="L25" s="8">
        <f t="shared" si="2"/>
        <v>3300000</v>
      </c>
      <c r="M25" s="8">
        <f t="shared" si="3"/>
        <v>7749964</v>
      </c>
    </row>
    <row r="26" spans="1:13" ht="24.75" customHeight="1">
      <c r="A26" s="15" t="s">
        <v>72</v>
      </c>
      <c r="B26" s="7" t="s">
        <v>53</v>
      </c>
      <c r="C26" s="8"/>
      <c r="D26" s="8">
        <v>101376</v>
      </c>
      <c r="E26" s="8">
        <v>1085290</v>
      </c>
      <c r="F26" s="8">
        <v>250000</v>
      </c>
      <c r="G26" s="8"/>
      <c r="H26" s="8"/>
      <c r="I26" s="8"/>
      <c r="J26" s="8"/>
      <c r="K26" s="8">
        <f t="shared" si="4"/>
        <v>1436666</v>
      </c>
      <c r="L26" s="8">
        <f t="shared" si="2"/>
        <v>0</v>
      </c>
      <c r="M26" s="8">
        <f t="shared" si="3"/>
        <v>1436666</v>
      </c>
    </row>
    <row r="27" spans="1:13" ht="24.75" customHeight="1">
      <c r="A27" s="15" t="s">
        <v>73</v>
      </c>
      <c r="B27" s="7" t="s">
        <v>54</v>
      </c>
      <c r="C27" s="8"/>
      <c r="D27" s="8"/>
      <c r="E27" s="8"/>
      <c r="F27" s="8">
        <v>1052500</v>
      </c>
      <c r="G27" s="8"/>
      <c r="H27" s="8"/>
      <c r="I27" s="8"/>
      <c r="J27" s="8"/>
      <c r="K27" s="8">
        <f t="shared" si="4"/>
        <v>1052500</v>
      </c>
      <c r="L27" s="8">
        <f t="shared" si="2"/>
        <v>0</v>
      </c>
      <c r="M27" s="8">
        <f t="shared" si="3"/>
        <v>1052500</v>
      </c>
    </row>
    <row r="28" spans="1:13" ht="24.75" customHeight="1">
      <c r="A28" s="15" t="s">
        <v>74</v>
      </c>
      <c r="B28" s="7" t="s">
        <v>125</v>
      </c>
      <c r="C28" s="8"/>
      <c r="D28" s="8"/>
      <c r="E28" s="8">
        <v>12700</v>
      </c>
      <c r="F28" s="8"/>
      <c r="G28" s="8"/>
      <c r="H28" s="8"/>
      <c r="I28" s="8"/>
      <c r="J28" s="8"/>
      <c r="K28" s="8">
        <f t="shared" si="4"/>
        <v>12700</v>
      </c>
      <c r="L28" s="8">
        <f t="shared" si="2"/>
        <v>0</v>
      </c>
      <c r="M28" s="8">
        <f t="shared" si="3"/>
        <v>12700</v>
      </c>
    </row>
    <row r="29" spans="1:13" ht="24.75" customHeight="1">
      <c r="A29" s="15" t="s">
        <v>75</v>
      </c>
      <c r="B29" s="7" t="s">
        <v>55</v>
      </c>
      <c r="C29" s="8"/>
      <c r="D29" s="8"/>
      <c r="E29" s="8"/>
      <c r="F29" s="8"/>
      <c r="G29" s="8"/>
      <c r="H29" s="8"/>
      <c r="I29" s="8"/>
      <c r="J29" s="8">
        <v>3500000</v>
      </c>
      <c r="K29" s="8">
        <f t="shared" si="4"/>
        <v>0</v>
      </c>
      <c r="L29" s="8">
        <f t="shared" si="2"/>
        <v>3500000</v>
      </c>
      <c r="M29" s="8">
        <f t="shared" si="3"/>
        <v>3500000</v>
      </c>
    </row>
    <row r="30" spans="1:13" ht="24.75" customHeight="1">
      <c r="A30" s="15" t="s">
        <v>76</v>
      </c>
      <c r="B30" s="7" t="s">
        <v>56</v>
      </c>
      <c r="C30" s="8"/>
      <c r="D30" s="8"/>
      <c r="E30" s="8">
        <v>200000</v>
      </c>
      <c r="F30" s="8"/>
      <c r="G30" s="8"/>
      <c r="H30" s="8"/>
      <c r="I30" s="8"/>
      <c r="J30" s="8">
        <v>200000</v>
      </c>
      <c r="K30" s="8">
        <f t="shared" si="4"/>
        <v>200000</v>
      </c>
      <c r="L30" s="8">
        <f t="shared" si="2"/>
        <v>200000</v>
      </c>
      <c r="M30" s="8">
        <f t="shared" si="3"/>
        <v>400000</v>
      </c>
    </row>
    <row r="31" spans="1:13" ht="24.75" customHeight="1">
      <c r="A31" s="15" t="s">
        <v>77</v>
      </c>
      <c r="B31" s="7" t="s">
        <v>57</v>
      </c>
      <c r="C31" s="8"/>
      <c r="D31" s="8"/>
      <c r="E31" s="8"/>
      <c r="F31" s="8">
        <v>123770851</v>
      </c>
      <c r="G31" s="8"/>
      <c r="H31" s="8"/>
      <c r="I31" s="8"/>
      <c r="J31" s="8"/>
      <c r="K31" s="8">
        <f t="shared" si="4"/>
        <v>123770851</v>
      </c>
      <c r="L31" s="8">
        <f t="shared" si="2"/>
        <v>0</v>
      </c>
      <c r="M31" s="8">
        <f t="shared" si="3"/>
        <v>123770851</v>
      </c>
    </row>
    <row r="32" spans="1:13" s="11" customFormat="1" ht="24.75" customHeight="1">
      <c r="A32" s="16" t="s">
        <v>43</v>
      </c>
      <c r="B32" s="17" t="s">
        <v>79</v>
      </c>
      <c r="C32" s="10">
        <f>SUM(C33)</f>
        <v>0</v>
      </c>
      <c r="D32" s="10">
        <f aca="true" t="shared" si="5" ref="D32:M32">SUM(D33)</f>
        <v>0</v>
      </c>
      <c r="E32" s="10">
        <f t="shared" si="5"/>
        <v>50000</v>
      </c>
      <c r="F32" s="10">
        <f t="shared" si="5"/>
        <v>0</v>
      </c>
      <c r="G32" s="10">
        <f t="shared" si="5"/>
        <v>0</v>
      </c>
      <c r="H32" s="10">
        <f t="shared" si="5"/>
        <v>0</v>
      </c>
      <c r="I32" s="10">
        <f t="shared" si="5"/>
        <v>0</v>
      </c>
      <c r="J32" s="10">
        <f t="shared" si="5"/>
        <v>0</v>
      </c>
      <c r="K32" s="10">
        <f t="shared" si="5"/>
        <v>50000</v>
      </c>
      <c r="L32" s="10">
        <f t="shared" si="5"/>
        <v>0</v>
      </c>
      <c r="M32" s="10">
        <f t="shared" si="5"/>
        <v>50000</v>
      </c>
    </row>
    <row r="33" spans="1:13" ht="24.75" customHeight="1">
      <c r="A33" s="18" t="s">
        <v>78</v>
      </c>
      <c r="B33" s="19" t="s">
        <v>118</v>
      </c>
      <c r="C33" s="8"/>
      <c r="D33" s="8"/>
      <c r="E33" s="8">
        <v>50000</v>
      </c>
      <c r="F33" s="8"/>
      <c r="G33" s="8"/>
      <c r="H33" s="8"/>
      <c r="I33" s="8"/>
      <c r="J33" s="8"/>
      <c r="K33" s="8">
        <f>SUM(C33:G33)</f>
        <v>50000</v>
      </c>
      <c r="L33" s="8">
        <f>SUM(H33:J33)</f>
        <v>0</v>
      </c>
      <c r="M33" s="8">
        <f>SUM(K33:L33)</f>
        <v>50000</v>
      </c>
    </row>
    <row r="34" spans="1:13" s="11" customFormat="1" ht="31.5" customHeight="1">
      <c r="A34" s="28" t="s">
        <v>110</v>
      </c>
      <c r="B34" s="29" t="s">
        <v>92</v>
      </c>
      <c r="C34" s="38">
        <f aca="true" t="shared" si="6" ref="C34:J34">C35+C48</f>
        <v>39764076</v>
      </c>
      <c r="D34" s="38">
        <f t="shared" si="6"/>
        <v>10334924</v>
      </c>
      <c r="E34" s="38">
        <f t="shared" si="6"/>
        <v>32082851</v>
      </c>
      <c r="F34" s="38">
        <f t="shared" si="6"/>
        <v>0</v>
      </c>
      <c r="G34" s="38">
        <f t="shared" si="6"/>
        <v>45443000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>SUM(C34:G34)</f>
        <v>127624851</v>
      </c>
      <c r="L34" s="38">
        <f>SUM(H34:J34)</f>
        <v>0</v>
      </c>
      <c r="M34" s="38">
        <f>SUM(K34:L34)</f>
        <v>127624851</v>
      </c>
    </row>
    <row r="35" spans="1:13" s="11" customFormat="1" ht="24.75" customHeight="1">
      <c r="A35" s="16" t="s">
        <v>95</v>
      </c>
      <c r="B35" s="9" t="s">
        <v>124</v>
      </c>
      <c r="C35" s="10">
        <f>SUM(C36:C47)</f>
        <v>39764076</v>
      </c>
      <c r="D35" s="10">
        <f aca="true" t="shared" si="7" ref="D35:J35">SUM(D36:D47)</f>
        <v>10334924</v>
      </c>
      <c r="E35" s="10">
        <f t="shared" si="7"/>
        <v>32082851</v>
      </c>
      <c r="F35" s="10">
        <f t="shared" si="7"/>
        <v>0</v>
      </c>
      <c r="G35" s="10">
        <f t="shared" si="7"/>
        <v>45443000</v>
      </c>
      <c r="H35" s="10">
        <f t="shared" si="7"/>
        <v>0</v>
      </c>
      <c r="I35" s="10">
        <f t="shared" si="7"/>
        <v>0</v>
      </c>
      <c r="J35" s="10">
        <f t="shared" si="7"/>
        <v>0</v>
      </c>
      <c r="K35" s="10">
        <f>SUM(K36:K47)</f>
        <v>127624851</v>
      </c>
      <c r="L35" s="10">
        <f>SUM(L36:L47)</f>
        <v>0</v>
      </c>
      <c r="M35" s="10">
        <f>SUM(M36:M47)</f>
        <v>127624851</v>
      </c>
    </row>
    <row r="36" spans="1:13" ht="24.75" customHeight="1">
      <c r="A36" s="18" t="s">
        <v>96</v>
      </c>
      <c r="B36" s="7" t="s">
        <v>83</v>
      </c>
      <c r="C36" s="8">
        <v>1175500</v>
      </c>
      <c r="D36" s="8">
        <v>308079</v>
      </c>
      <c r="E36" s="8">
        <v>17136</v>
      </c>
      <c r="F36" s="8"/>
      <c r="G36" s="8"/>
      <c r="H36" s="8"/>
      <c r="I36" s="8"/>
      <c r="J36" s="8"/>
      <c r="K36" s="8">
        <f>SUM(C36:G36)</f>
        <v>1500715</v>
      </c>
      <c r="L36" s="8">
        <f>SUM(H36:J36)</f>
        <v>0</v>
      </c>
      <c r="M36" s="8">
        <f>SUM(K36:L36)</f>
        <v>1500715</v>
      </c>
    </row>
    <row r="37" spans="1:13" ht="24.75" customHeight="1">
      <c r="A37" s="18" t="s">
        <v>100</v>
      </c>
      <c r="B37" s="7" t="s">
        <v>80</v>
      </c>
      <c r="C37" s="8"/>
      <c r="D37" s="8"/>
      <c r="E37" s="8">
        <v>18865850</v>
      </c>
      <c r="F37" s="8"/>
      <c r="G37" s="8"/>
      <c r="H37" s="8"/>
      <c r="I37" s="8"/>
      <c r="J37" s="8"/>
      <c r="K37" s="8">
        <f aca="true" t="shared" si="8" ref="K37:K47">SUM(C37:G37)</f>
        <v>18865850</v>
      </c>
      <c r="L37" s="8">
        <f aca="true" t="shared" si="9" ref="L37:L47">SUM(H37:J37)</f>
        <v>0</v>
      </c>
      <c r="M37" s="8">
        <f aca="true" t="shared" si="10" ref="M37:M48">SUM(K37:L37)</f>
        <v>18865850</v>
      </c>
    </row>
    <row r="38" spans="1:13" ht="24.75" customHeight="1">
      <c r="A38" s="18" t="s">
        <v>101</v>
      </c>
      <c r="B38" s="7" t="s">
        <v>111</v>
      </c>
      <c r="C38" s="8"/>
      <c r="D38" s="8"/>
      <c r="E38" s="8">
        <v>22860</v>
      </c>
      <c r="F38" s="8"/>
      <c r="G38" s="8"/>
      <c r="H38" s="8"/>
      <c r="I38" s="8"/>
      <c r="J38" s="8"/>
      <c r="K38" s="8">
        <f t="shared" si="8"/>
        <v>22860</v>
      </c>
      <c r="L38" s="8">
        <f t="shared" si="9"/>
        <v>0</v>
      </c>
      <c r="M38" s="8">
        <f t="shared" si="10"/>
        <v>22860</v>
      </c>
    </row>
    <row r="39" spans="1:13" ht="24.75" customHeight="1">
      <c r="A39" s="18" t="s">
        <v>102</v>
      </c>
      <c r="B39" s="7" t="s">
        <v>112</v>
      </c>
      <c r="C39" s="8">
        <v>24171611</v>
      </c>
      <c r="D39" s="8">
        <v>6262312</v>
      </c>
      <c r="E39" s="8">
        <v>8953581</v>
      </c>
      <c r="F39" s="8"/>
      <c r="G39" s="8"/>
      <c r="H39" s="8"/>
      <c r="I39" s="8"/>
      <c r="J39" s="8"/>
      <c r="K39" s="8">
        <f t="shared" si="8"/>
        <v>39387504</v>
      </c>
      <c r="L39" s="8">
        <f t="shared" si="9"/>
        <v>0</v>
      </c>
      <c r="M39" s="8">
        <f t="shared" si="10"/>
        <v>39387504</v>
      </c>
    </row>
    <row r="40" spans="1:13" ht="24.75" customHeight="1">
      <c r="A40" s="18" t="s">
        <v>103</v>
      </c>
      <c r="B40" s="7" t="s">
        <v>31</v>
      </c>
      <c r="C40" s="8">
        <v>1851425</v>
      </c>
      <c r="D40" s="8">
        <v>470931</v>
      </c>
      <c r="E40" s="8">
        <v>87607</v>
      </c>
      <c r="F40" s="8"/>
      <c r="G40" s="8"/>
      <c r="H40" s="8"/>
      <c r="I40" s="8"/>
      <c r="J40" s="8"/>
      <c r="K40" s="8">
        <f t="shared" si="8"/>
        <v>2409963</v>
      </c>
      <c r="L40" s="8">
        <f t="shared" si="9"/>
        <v>0</v>
      </c>
      <c r="M40" s="8">
        <f t="shared" si="10"/>
        <v>2409963</v>
      </c>
    </row>
    <row r="41" spans="1:13" ht="24.75" customHeight="1">
      <c r="A41" s="18" t="s">
        <v>104</v>
      </c>
      <c r="B41" s="7" t="s">
        <v>33</v>
      </c>
      <c r="C41" s="8">
        <v>4259025</v>
      </c>
      <c r="D41" s="8">
        <v>1102371</v>
      </c>
      <c r="E41" s="8">
        <v>1436989</v>
      </c>
      <c r="F41" s="8"/>
      <c r="G41" s="8"/>
      <c r="H41" s="8"/>
      <c r="I41" s="8"/>
      <c r="J41" s="8"/>
      <c r="K41" s="8">
        <f t="shared" si="8"/>
        <v>6798385</v>
      </c>
      <c r="L41" s="8">
        <f t="shared" si="9"/>
        <v>0</v>
      </c>
      <c r="M41" s="8">
        <f t="shared" si="10"/>
        <v>6798385</v>
      </c>
    </row>
    <row r="42" spans="1:13" ht="24.75" customHeight="1">
      <c r="A42" s="18" t="s">
        <v>105</v>
      </c>
      <c r="B42" s="7" t="s">
        <v>48</v>
      </c>
      <c r="C42" s="8">
        <v>3072515</v>
      </c>
      <c r="D42" s="8">
        <v>809071</v>
      </c>
      <c r="E42" s="8">
        <v>1589508</v>
      </c>
      <c r="F42" s="8"/>
      <c r="G42" s="8"/>
      <c r="H42" s="8"/>
      <c r="I42" s="8"/>
      <c r="J42" s="8"/>
      <c r="K42" s="8">
        <f t="shared" si="8"/>
        <v>5471094</v>
      </c>
      <c r="L42" s="8">
        <f t="shared" si="9"/>
        <v>0</v>
      </c>
      <c r="M42" s="8">
        <f t="shared" si="10"/>
        <v>5471094</v>
      </c>
    </row>
    <row r="43" spans="1:13" ht="24.75" customHeight="1">
      <c r="A43" s="18" t="s">
        <v>106</v>
      </c>
      <c r="B43" s="7" t="s">
        <v>50</v>
      </c>
      <c r="C43" s="8"/>
      <c r="D43" s="8"/>
      <c r="E43" s="8"/>
      <c r="F43" s="8"/>
      <c r="G43" s="8">
        <v>45443000</v>
      </c>
      <c r="H43" s="8"/>
      <c r="I43" s="8"/>
      <c r="J43" s="8"/>
      <c r="K43" s="8">
        <f t="shared" si="8"/>
        <v>45443000</v>
      </c>
      <c r="L43" s="8">
        <f t="shared" si="9"/>
        <v>0</v>
      </c>
      <c r="M43" s="8">
        <f t="shared" si="10"/>
        <v>45443000</v>
      </c>
    </row>
    <row r="44" spans="1:13" ht="24.75" customHeight="1">
      <c r="A44" s="18" t="s">
        <v>107</v>
      </c>
      <c r="B44" s="7" t="s">
        <v>53</v>
      </c>
      <c r="C44" s="8">
        <v>3153000</v>
      </c>
      <c r="D44" s="8">
        <v>838902</v>
      </c>
      <c r="E44" s="8">
        <v>740098</v>
      </c>
      <c r="F44" s="8"/>
      <c r="G44" s="8"/>
      <c r="H44" s="8"/>
      <c r="I44" s="8"/>
      <c r="J44" s="8"/>
      <c r="K44" s="8">
        <f t="shared" si="8"/>
        <v>4732000</v>
      </c>
      <c r="L44" s="8">
        <f t="shared" si="9"/>
        <v>0</v>
      </c>
      <c r="M44" s="8">
        <f t="shared" si="10"/>
        <v>4732000</v>
      </c>
    </row>
    <row r="45" spans="1:13" ht="24.75" customHeight="1">
      <c r="A45" s="18" t="s">
        <v>108</v>
      </c>
      <c r="B45" s="7" t="s">
        <v>113</v>
      </c>
      <c r="C45" s="8"/>
      <c r="D45" s="8"/>
      <c r="E45" s="8">
        <v>196850</v>
      </c>
      <c r="F45" s="8"/>
      <c r="G45" s="8"/>
      <c r="H45" s="8"/>
      <c r="I45" s="8"/>
      <c r="J45" s="8"/>
      <c r="K45" s="8">
        <f t="shared" si="8"/>
        <v>196850</v>
      </c>
      <c r="L45" s="8">
        <f t="shared" si="9"/>
        <v>0</v>
      </c>
      <c r="M45" s="8">
        <f t="shared" si="10"/>
        <v>196850</v>
      </c>
    </row>
    <row r="46" spans="1:13" ht="24.75" customHeight="1">
      <c r="A46" s="18" t="s">
        <v>114</v>
      </c>
      <c r="B46" s="7" t="s">
        <v>29</v>
      </c>
      <c r="C46" s="8">
        <v>2081000</v>
      </c>
      <c r="D46" s="8">
        <v>543258</v>
      </c>
      <c r="E46" s="8">
        <v>72372</v>
      </c>
      <c r="F46" s="8"/>
      <c r="G46" s="8"/>
      <c r="H46" s="8"/>
      <c r="I46" s="8"/>
      <c r="J46" s="8"/>
      <c r="K46" s="8">
        <f t="shared" si="8"/>
        <v>2696630</v>
      </c>
      <c r="L46" s="8">
        <f t="shared" si="9"/>
        <v>0</v>
      </c>
      <c r="M46" s="8">
        <f t="shared" si="10"/>
        <v>2696630</v>
      </c>
    </row>
    <row r="47" spans="1:13" ht="24.75" customHeight="1">
      <c r="A47" s="18" t="s">
        <v>116</v>
      </c>
      <c r="B47" s="7" t="s">
        <v>56</v>
      </c>
      <c r="C47" s="8"/>
      <c r="D47" s="8"/>
      <c r="E47" s="8">
        <v>100000</v>
      </c>
      <c r="F47" s="8"/>
      <c r="G47" s="8"/>
      <c r="H47" s="8"/>
      <c r="I47" s="8"/>
      <c r="J47" s="8"/>
      <c r="K47" s="8">
        <f t="shared" si="8"/>
        <v>100000</v>
      </c>
      <c r="L47" s="8">
        <f t="shared" si="9"/>
        <v>0</v>
      </c>
      <c r="M47" s="8">
        <f t="shared" si="10"/>
        <v>100000</v>
      </c>
    </row>
    <row r="48" spans="1:13" s="11" customFormat="1" ht="24.75" customHeight="1">
      <c r="A48" s="16" t="s">
        <v>109</v>
      </c>
      <c r="B48" s="9" t="s">
        <v>79</v>
      </c>
      <c r="C48" s="10"/>
      <c r="D48" s="10"/>
      <c r="E48" s="10"/>
      <c r="F48" s="10"/>
      <c r="G48" s="10"/>
      <c r="H48" s="10"/>
      <c r="I48" s="10"/>
      <c r="J48" s="10"/>
      <c r="K48" s="10">
        <f>SUM(C48:G48)</f>
        <v>0</v>
      </c>
      <c r="L48" s="10">
        <f>SUM(H48:J48)</f>
        <v>0</v>
      </c>
      <c r="M48" s="8">
        <f t="shared" si="10"/>
        <v>0</v>
      </c>
    </row>
  </sheetData>
  <sheetProtection/>
  <mergeCells count="6">
    <mergeCell ref="A1:M1"/>
    <mergeCell ref="A2:M2"/>
    <mergeCell ref="H4:J4"/>
    <mergeCell ref="K4:M4"/>
    <mergeCell ref="B4:B5"/>
    <mergeCell ref="A4:A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Polgármesteri Hivatal</cp:lastModifiedBy>
  <cp:lastPrinted>2013-02-15T12:47:48Z</cp:lastPrinted>
  <dcterms:created xsi:type="dcterms:W3CDTF">2013-02-14T07:53:58Z</dcterms:created>
  <dcterms:modified xsi:type="dcterms:W3CDTF">2013-02-18T10:12:00Z</dcterms:modified>
  <cp:category/>
  <cp:version/>
  <cp:contentType/>
  <cp:contentStatus/>
</cp:coreProperties>
</file>